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600" activeTab="0"/>
  </bookViews>
  <sheets>
    <sheet name="иные" sheetId="1" r:id="rId1"/>
  </sheets>
  <definedNames>
    <definedName name="_xlnm.Print_Titles" localSheetId="0">'иные'!$A:$A</definedName>
  </definedNames>
  <calcPr fullCalcOnLoad="1"/>
</workbook>
</file>

<file path=xl/sharedStrings.xml><?xml version="1.0" encoding="utf-8"?>
<sst xmlns="http://schemas.openxmlformats.org/spreadsheetml/2006/main" count="74" uniqueCount="44">
  <si>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</si>
  <si>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</si>
  <si>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</si>
  <si>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</si>
  <si>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</si>
  <si>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</si>
  <si>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</si>
  <si>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</si>
  <si>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</si>
  <si>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</si>
  <si>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</si>
  <si>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</si>
  <si>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</si>
  <si>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</si>
  <si>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</si>
  <si>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</si>
  <si>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</si>
  <si>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</si>
  <si>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</si>
  <si>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</si>
  <si>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</si>
  <si>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</si>
  <si>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</si>
  <si>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</si>
  <si>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</si>
  <si>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</si>
  <si>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</si>
  <si>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</si>
  <si>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 xml:space="preserve">ИТОГО </t>
  </si>
  <si>
    <t>ВСЕГО</t>
  </si>
  <si>
    <t>г. Калуга</t>
  </si>
  <si>
    <t>г. Обнинск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</si>
  <si>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</si>
  <si>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Мероприятия, посвященные празднованию 70-летия Победы в Великой Отечественной войне 1941-1945 годов</t>
  </si>
  <si>
    <t>Не распределено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</si>
  <si>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</si>
  <si>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Средства на обеспечение расходных обязательств муниципальных образований Калужской области</t>
  </si>
  <si>
    <t>Реализация мероприятий подпрограммы "Совершенствование и развитие сети автомобильных дорог Калужской области"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</si>
  <si>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</si>
  <si>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</si>
  <si>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Приведение в нормативное состояние, развитие и увеличение пропускной способности сети автомобильных дорог местного значения</t>
  </si>
  <si>
    <t>Создание виртуальных концертных залов</t>
  </si>
  <si>
    <t>Иные межбюджетные трансферты, предоставляеемые бюджетам муниципальных образований области в  1 полугодии 2020 года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</si>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</sst>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4" borderId="13" applyNumberFormat="0" applyFont="0" applyAlignment="0" applyProtection="0"/>
    <xf numFmtId="9" fontId="5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left" wrapText="1"/>
    </xf>
    <xf numFmtId="4" fontId="49" fillId="36" borderId="15" xfId="0" applyNumberFormat="1" applyFont="1" applyFill="1" applyBorder="1" applyAlignment="1">
      <alignment horizontal="right"/>
    </xf>
    <xf numFmtId="4" fontId="49" fillId="0" borderId="15" xfId="0" applyNumberFormat="1" applyFont="1" applyFill="1" applyBorder="1" applyAlignment="1">
      <alignment horizontal="right" vertical="center"/>
    </xf>
    <xf numFmtId="49" fontId="7" fillId="36" borderId="15" xfId="0" applyNumberFormat="1" applyFont="1" applyFill="1" applyBorder="1" applyAlignment="1">
      <alignment horizontal="left" wrapText="1"/>
    </xf>
    <xf numFmtId="4" fontId="50" fillId="36" borderId="2" xfId="56" applyNumberFormat="1" applyFont="1" applyFill="1" applyAlignment="1" applyProtection="1">
      <alignment horizontal="right" shrinkToFit="1"/>
      <protection locked="0"/>
    </xf>
    <xf numFmtId="49" fontId="6" fillId="36" borderId="15" xfId="0" applyNumberFormat="1" applyFont="1" applyFill="1" applyBorder="1" applyAlignment="1">
      <alignment horizontal="left" wrapText="1"/>
    </xf>
    <xf numFmtId="4" fontId="6" fillId="0" borderId="15" xfId="0" applyNumberFormat="1" applyFont="1" applyFill="1" applyBorder="1" applyAlignment="1">
      <alignment horizontal="right" vertical="center"/>
    </xf>
    <xf numFmtId="4" fontId="51" fillId="0" borderId="15" xfId="0" applyNumberFormat="1" applyFont="1" applyFill="1" applyBorder="1" applyAlignment="1">
      <alignment horizontal="right" vertical="center"/>
    </xf>
    <xf numFmtId="49" fontId="9" fillId="36" borderId="16" xfId="0" applyNumberFormat="1" applyFont="1" applyFill="1" applyBorder="1" applyAlignment="1">
      <alignment horizontal="center" vertical="center" wrapText="1"/>
    </xf>
    <xf numFmtId="49" fontId="9" fillId="36" borderId="1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zoomScalePageLayoutView="0" workbookViewId="0" topLeftCell="A1">
      <pane xSplit="1" ySplit="3" topLeftCell="U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24" sqref="AK24"/>
    </sheetView>
  </sheetViews>
  <sheetFormatPr defaultColWidth="9.140625" defaultRowHeight="12.75"/>
  <cols>
    <col min="1" max="1" width="19.7109375" style="0" customWidth="1"/>
    <col min="2" max="2" width="15.7109375" style="0" hidden="1" customWidth="1"/>
    <col min="3" max="3" width="17.421875" style="0" hidden="1" customWidth="1"/>
    <col min="4" max="4" width="12.140625" style="0" hidden="1" customWidth="1"/>
    <col min="5" max="6" width="16.00390625" style="0" hidden="1" customWidth="1"/>
    <col min="7" max="7" width="12.00390625" style="0" hidden="1" customWidth="1"/>
    <col min="8" max="9" width="16.00390625" style="0" customWidth="1"/>
    <col min="10" max="10" width="12.421875" style="0" customWidth="1"/>
    <col min="11" max="11" width="15.421875" style="0" customWidth="1"/>
    <col min="12" max="12" width="15.421875" style="0" bestFit="1" customWidth="1"/>
    <col min="13" max="13" width="11.7109375" style="0" customWidth="1"/>
    <col min="14" max="14" width="15.421875" style="0" bestFit="1" customWidth="1"/>
    <col min="15" max="15" width="14.28125" style="0" bestFit="1" customWidth="1"/>
    <col min="16" max="16" width="11.7109375" style="0" customWidth="1"/>
    <col min="17" max="17" width="15.421875" style="0" bestFit="1" customWidth="1"/>
    <col min="18" max="18" width="13.421875" style="0" customWidth="1"/>
    <col min="19" max="22" width="13.7109375" style="0" customWidth="1"/>
    <col min="23" max="23" width="14.28125" style="0" bestFit="1" customWidth="1"/>
    <col min="24" max="28" width="13.7109375" style="0" customWidth="1"/>
    <col min="29" max="29" width="15.421875" style="0" bestFit="1" customWidth="1"/>
    <col min="30" max="31" width="13.7109375" style="0" customWidth="1"/>
    <col min="32" max="32" width="17.28125" style="0" customWidth="1"/>
    <col min="33" max="33" width="17.57421875" style="0" customWidth="1"/>
    <col min="34" max="34" width="11.8515625" style="0" customWidth="1"/>
    <col min="35" max="35" width="16.00390625" style="0" customWidth="1"/>
    <col min="36" max="36" width="16.28125" style="0" customWidth="1"/>
    <col min="37" max="37" width="15.00390625" style="0" customWidth="1"/>
  </cols>
  <sheetData>
    <row r="1" spans="1:34" ht="42.7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2" customFormat="1" ht="275.25" customHeight="1">
      <c r="A2" s="22" t="s">
        <v>24</v>
      </c>
      <c r="B2" s="15" t="s">
        <v>32</v>
      </c>
      <c r="C2" s="16"/>
      <c r="D2" s="17"/>
      <c r="E2" s="15" t="s">
        <v>33</v>
      </c>
      <c r="F2" s="16"/>
      <c r="G2" s="17"/>
      <c r="H2" s="15" t="s">
        <v>36</v>
      </c>
      <c r="I2" s="16"/>
      <c r="J2" s="17"/>
      <c r="K2" s="15" t="s">
        <v>35</v>
      </c>
      <c r="L2" s="16"/>
      <c r="M2" s="17"/>
      <c r="N2" s="15" t="s">
        <v>37</v>
      </c>
      <c r="O2" s="16"/>
      <c r="P2" s="17"/>
      <c r="Q2" s="15" t="s">
        <v>38</v>
      </c>
      <c r="R2" s="16"/>
      <c r="S2" s="17"/>
      <c r="T2" s="15" t="s">
        <v>39</v>
      </c>
      <c r="U2" s="16"/>
      <c r="V2" s="17"/>
      <c r="W2" s="15" t="s">
        <v>40</v>
      </c>
      <c r="X2" s="16"/>
      <c r="Y2" s="17"/>
      <c r="Z2" s="15" t="s">
        <v>41</v>
      </c>
      <c r="AA2" s="16"/>
      <c r="AB2" s="17"/>
      <c r="AC2" s="15" t="s">
        <v>43</v>
      </c>
      <c r="AD2" s="16"/>
      <c r="AE2" s="17"/>
      <c r="AF2" s="19" t="s">
        <v>28</v>
      </c>
      <c r="AG2" s="20"/>
      <c r="AH2" s="21"/>
    </row>
    <row r="3" spans="1:34" s="2" customFormat="1" ht="42" customHeight="1">
      <c r="A3" s="22"/>
      <c r="B3" s="6" t="s">
        <v>0</v>
      </c>
      <c r="C3" s="6" t="s">
        <v>1</v>
      </c>
      <c r="D3" s="5" t="s">
        <v>25</v>
      </c>
      <c r="E3" s="5" t="s">
        <v>0</v>
      </c>
      <c r="F3" s="5" t="s">
        <v>1</v>
      </c>
      <c r="G3" s="5" t="s">
        <v>25</v>
      </c>
      <c r="H3" s="5" t="s">
        <v>0</v>
      </c>
      <c r="I3" s="5" t="s">
        <v>1</v>
      </c>
      <c r="J3" s="5" t="s">
        <v>25</v>
      </c>
      <c r="K3" s="5" t="s">
        <v>0</v>
      </c>
      <c r="L3" s="5" t="s">
        <v>1</v>
      </c>
      <c r="M3" s="5" t="s">
        <v>25</v>
      </c>
      <c r="N3" s="5" t="s">
        <v>0</v>
      </c>
      <c r="O3" s="5" t="s">
        <v>1</v>
      </c>
      <c r="P3" s="5" t="s">
        <v>25</v>
      </c>
      <c r="Q3" s="5" t="s">
        <v>0</v>
      </c>
      <c r="R3" s="5" t="s">
        <v>1</v>
      </c>
      <c r="S3" s="5" t="s">
        <v>25</v>
      </c>
      <c r="T3" s="5" t="s">
        <v>0</v>
      </c>
      <c r="U3" s="5" t="s">
        <v>1</v>
      </c>
      <c r="V3" s="5" t="s">
        <v>25</v>
      </c>
      <c r="W3" s="5" t="s">
        <v>0</v>
      </c>
      <c r="X3" s="5" t="s">
        <v>1</v>
      </c>
      <c r="Y3" s="5" t="s">
        <v>25</v>
      </c>
      <c r="Z3" s="5" t="s">
        <v>0</v>
      </c>
      <c r="AA3" s="5" t="s">
        <v>1</v>
      </c>
      <c r="AB3" s="5" t="s">
        <v>25</v>
      </c>
      <c r="AC3" s="5" t="s">
        <v>0</v>
      </c>
      <c r="AD3" s="5" t="s">
        <v>1</v>
      </c>
      <c r="AE3" s="5" t="s">
        <v>25</v>
      </c>
      <c r="AF3" s="5" t="s">
        <v>0</v>
      </c>
      <c r="AG3" s="5" t="s">
        <v>1</v>
      </c>
      <c r="AH3" s="5" t="s">
        <v>25</v>
      </c>
    </row>
    <row r="4" spans="1:34" ht="15">
      <c r="A4" s="7" t="s">
        <v>2</v>
      </c>
      <c r="B4" s="8"/>
      <c r="C4" s="8"/>
      <c r="D4" s="9">
        <v>0</v>
      </c>
      <c r="E4" s="8"/>
      <c r="F4" s="8"/>
      <c r="G4" s="9">
        <v>0</v>
      </c>
      <c r="H4" s="8">
        <v>3478000</v>
      </c>
      <c r="I4" s="8">
        <v>3478000</v>
      </c>
      <c r="J4" s="9">
        <f>I4/H4*100</f>
        <v>100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>
        <f>H4+K4+N4+Q4+T4+W4+Z4</f>
        <v>3478000</v>
      </c>
      <c r="AG4" s="9">
        <f>I4+L4+O4+R4+U4+X4+AA4</f>
        <v>3478000</v>
      </c>
      <c r="AH4" s="9">
        <f aca="true" t="shared" si="0" ref="AH4:AH31">AG4/AF4*100</f>
        <v>100</v>
      </c>
    </row>
    <row r="5" spans="1:34" ht="15">
      <c r="A5" s="7" t="s">
        <v>3</v>
      </c>
      <c r="B5" s="8"/>
      <c r="C5" s="8"/>
      <c r="D5" s="9">
        <v>0</v>
      </c>
      <c r="E5" s="8"/>
      <c r="F5" s="8"/>
      <c r="G5" s="9">
        <v>0</v>
      </c>
      <c r="H5" s="8">
        <v>768000</v>
      </c>
      <c r="I5" s="8">
        <v>768000</v>
      </c>
      <c r="J5" s="9">
        <f aca="true" t="shared" si="1" ref="J5:J30">I5/H5*100</f>
        <v>100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f aca="true" t="shared" si="2" ref="AF5:AF29">H5+K5+N5+Q5+T5+W5+Z5</f>
        <v>768000</v>
      </c>
      <c r="AG5" s="9">
        <f aca="true" t="shared" si="3" ref="AG5:AG30">I5+L5+O5+R5+U5+X5+AA5</f>
        <v>768000</v>
      </c>
      <c r="AH5" s="9">
        <f t="shared" si="0"/>
        <v>100</v>
      </c>
    </row>
    <row r="6" spans="1:34" ht="15">
      <c r="A6" s="7" t="s">
        <v>4</v>
      </c>
      <c r="B6" s="8"/>
      <c r="C6" s="8"/>
      <c r="D6" s="9">
        <v>0</v>
      </c>
      <c r="E6" s="8"/>
      <c r="F6" s="8"/>
      <c r="G6" s="9">
        <v>0</v>
      </c>
      <c r="H6" s="8">
        <v>37773465.11</v>
      </c>
      <c r="I6" s="8">
        <v>3774000</v>
      </c>
      <c r="J6" s="9">
        <f t="shared" si="1"/>
        <v>9.991140577147862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>
        <f t="shared" si="2"/>
        <v>37773465.11</v>
      </c>
      <c r="AG6" s="9">
        <f t="shared" si="3"/>
        <v>3774000</v>
      </c>
      <c r="AH6" s="9">
        <f t="shared" si="0"/>
        <v>9.991140577147862</v>
      </c>
    </row>
    <row r="7" spans="1:34" ht="15">
      <c r="A7" s="7" t="s">
        <v>5</v>
      </c>
      <c r="B7" s="8"/>
      <c r="C7" s="8"/>
      <c r="D7" s="9">
        <v>0</v>
      </c>
      <c r="E7" s="8"/>
      <c r="F7" s="8"/>
      <c r="G7" s="9">
        <v>0</v>
      </c>
      <c r="H7" s="8">
        <v>3622000</v>
      </c>
      <c r="I7" s="8">
        <v>3622000</v>
      </c>
      <c r="J7" s="9">
        <f t="shared" si="1"/>
        <v>100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f t="shared" si="2"/>
        <v>3622000</v>
      </c>
      <c r="AG7" s="9">
        <f t="shared" si="3"/>
        <v>3622000</v>
      </c>
      <c r="AH7" s="9">
        <f t="shared" si="0"/>
        <v>100</v>
      </c>
    </row>
    <row r="8" spans="1:34" ht="15">
      <c r="A8" s="7" t="s">
        <v>6</v>
      </c>
      <c r="B8" s="8"/>
      <c r="C8" s="8"/>
      <c r="D8" s="9">
        <v>0</v>
      </c>
      <c r="E8" s="8"/>
      <c r="F8" s="8"/>
      <c r="G8" s="9">
        <v>0</v>
      </c>
      <c r="H8" s="8">
        <v>4228030</v>
      </c>
      <c r="I8" s="8">
        <v>1278000</v>
      </c>
      <c r="J8" s="9">
        <f t="shared" si="1"/>
        <v>30.226843234319528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>
        <f t="shared" si="2"/>
        <v>4228030</v>
      </c>
      <c r="AG8" s="9">
        <f t="shared" si="3"/>
        <v>1278000</v>
      </c>
      <c r="AH8" s="9">
        <f t="shared" si="0"/>
        <v>30.226843234319528</v>
      </c>
    </row>
    <row r="9" spans="1:34" ht="15">
      <c r="A9" s="7" t="s">
        <v>7</v>
      </c>
      <c r="B9" s="8"/>
      <c r="C9" s="8"/>
      <c r="D9" s="9">
        <v>0</v>
      </c>
      <c r="E9" s="8"/>
      <c r="F9" s="8"/>
      <c r="G9" s="9">
        <v>0</v>
      </c>
      <c r="H9" s="8">
        <v>948000</v>
      </c>
      <c r="I9" s="8">
        <v>948000</v>
      </c>
      <c r="J9" s="9">
        <f t="shared" si="1"/>
        <v>100</v>
      </c>
      <c r="K9" s="9"/>
      <c r="L9" s="9"/>
      <c r="M9" s="9"/>
      <c r="N9" s="9"/>
      <c r="O9" s="9">
        <v>0</v>
      </c>
      <c r="P9" s="9" t="e">
        <f>O9/N9*100</f>
        <v>#DIV/0!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f t="shared" si="2"/>
        <v>948000</v>
      </c>
      <c r="AG9" s="9">
        <f t="shared" si="3"/>
        <v>948000</v>
      </c>
      <c r="AH9" s="9">
        <f t="shared" si="0"/>
        <v>100</v>
      </c>
    </row>
    <row r="10" spans="1:34" ht="15">
      <c r="A10" s="7" t="s">
        <v>8</v>
      </c>
      <c r="B10" s="8"/>
      <c r="C10" s="8"/>
      <c r="D10" s="9">
        <v>0</v>
      </c>
      <c r="E10" s="8"/>
      <c r="F10" s="8"/>
      <c r="G10" s="9">
        <v>0</v>
      </c>
      <c r="H10" s="8">
        <v>42940291.12</v>
      </c>
      <c r="I10" s="8">
        <v>3346000</v>
      </c>
      <c r="J10" s="9">
        <f t="shared" si="1"/>
        <v>7.79221545249738</v>
      </c>
      <c r="K10" s="9"/>
      <c r="L10" s="9"/>
      <c r="M10" s="9"/>
      <c r="N10" s="9"/>
      <c r="O10" s="9"/>
      <c r="P10" s="9"/>
      <c r="Q10" s="9"/>
      <c r="R10" s="9"/>
      <c r="S10" s="9"/>
      <c r="T10" s="9">
        <v>2000000</v>
      </c>
      <c r="U10" s="9">
        <v>2000000</v>
      </c>
      <c r="V10" s="9">
        <v>100</v>
      </c>
      <c r="W10" s="9"/>
      <c r="X10" s="9"/>
      <c r="Y10" s="9"/>
      <c r="Z10" s="9"/>
      <c r="AA10" s="9"/>
      <c r="AB10" s="9"/>
      <c r="AC10" s="9"/>
      <c r="AD10" s="9"/>
      <c r="AE10" s="9"/>
      <c r="AF10" s="9">
        <f t="shared" si="2"/>
        <v>44940291.12</v>
      </c>
      <c r="AG10" s="9">
        <f t="shared" si="3"/>
        <v>5346000</v>
      </c>
      <c r="AH10" s="9">
        <f t="shared" si="0"/>
        <v>11.895784087657686</v>
      </c>
    </row>
    <row r="11" spans="1:34" ht="15">
      <c r="A11" s="10" t="s">
        <v>26</v>
      </c>
      <c r="B11" s="8"/>
      <c r="C11" s="8"/>
      <c r="D11" s="9">
        <v>0</v>
      </c>
      <c r="E11" s="8"/>
      <c r="F11" s="8"/>
      <c r="G11" s="9">
        <v>0</v>
      </c>
      <c r="H11" s="8">
        <v>60601982.8</v>
      </c>
      <c r="I11" s="8">
        <v>3697009.2</v>
      </c>
      <c r="J11" s="9">
        <f t="shared" si="1"/>
        <v>6.100475643183081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>
        <f t="shared" si="2"/>
        <v>60601982.8</v>
      </c>
      <c r="AG11" s="9">
        <f t="shared" si="3"/>
        <v>3697009.2</v>
      </c>
      <c r="AH11" s="9">
        <f>AG11/AF11*100</f>
        <v>6.100475643183081</v>
      </c>
    </row>
    <row r="12" spans="1:34" ht="15">
      <c r="A12" s="7" t="s">
        <v>9</v>
      </c>
      <c r="B12" s="8"/>
      <c r="C12" s="8"/>
      <c r="D12" s="9">
        <v>0</v>
      </c>
      <c r="E12" s="8"/>
      <c r="F12" s="8"/>
      <c r="G12" s="9">
        <v>0</v>
      </c>
      <c r="H12" s="8">
        <v>1167464.1</v>
      </c>
      <c r="I12" s="8">
        <v>584000</v>
      </c>
      <c r="J12" s="9">
        <f t="shared" si="1"/>
        <v>50.02295145520963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f t="shared" si="2"/>
        <v>1167464.1</v>
      </c>
      <c r="AG12" s="9">
        <f t="shared" si="3"/>
        <v>584000</v>
      </c>
      <c r="AH12" s="9">
        <f t="shared" si="0"/>
        <v>50.02295145520963</v>
      </c>
    </row>
    <row r="13" spans="1:34" ht="15">
      <c r="A13" s="7" t="s">
        <v>10</v>
      </c>
      <c r="B13" s="8"/>
      <c r="C13" s="8"/>
      <c r="D13" s="9">
        <v>0</v>
      </c>
      <c r="E13" s="8"/>
      <c r="F13" s="8"/>
      <c r="G13" s="9">
        <v>0</v>
      </c>
      <c r="H13" s="8">
        <v>7826000</v>
      </c>
      <c r="I13" s="8">
        <v>7826000</v>
      </c>
      <c r="J13" s="9">
        <f t="shared" si="1"/>
        <v>100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f t="shared" si="2"/>
        <v>7826000</v>
      </c>
      <c r="AG13" s="9">
        <f t="shared" si="3"/>
        <v>7826000</v>
      </c>
      <c r="AH13" s="9">
        <f t="shared" si="0"/>
        <v>100</v>
      </c>
    </row>
    <row r="14" spans="1:34" ht="15">
      <c r="A14" s="7" t="s">
        <v>11</v>
      </c>
      <c r="B14" s="8"/>
      <c r="C14" s="8"/>
      <c r="D14" s="9">
        <v>0</v>
      </c>
      <c r="E14" s="8"/>
      <c r="F14" s="8"/>
      <c r="G14" s="9">
        <v>0</v>
      </c>
      <c r="H14" s="8">
        <v>906000</v>
      </c>
      <c r="I14" s="8">
        <v>906000</v>
      </c>
      <c r="J14" s="9">
        <f t="shared" si="1"/>
        <v>100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f t="shared" si="2"/>
        <v>906000</v>
      </c>
      <c r="AG14" s="9">
        <f t="shared" si="3"/>
        <v>906000</v>
      </c>
      <c r="AH14" s="9">
        <f t="shared" si="0"/>
        <v>100</v>
      </c>
    </row>
    <row r="15" spans="1:34" ht="30">
      <c r="A15" s="10" t="s">
        <v>27</v>
      </c>
      <c r="B15" s="8"/>
      <c r="C15" s="8"/>
      <c r="D15" s="9">
        <v>0</v>
      </c>
      <c r="E15" s="8"/>
      <c r="F15" s="8"/>
      <c r="G15" s="9">
        <v>0</v>
      </c>
      <c r="H15" s="8">
        <v>8641552.78</v>
      </c>
      <c r="I15" s="8">
        <v>8641552.78</v>
      </c>
      <c r="J15" s="9">
        <f t="shared" si="1"/>
        <v>100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f t="shared" si="2"/>
        <v>8641552.78</v>
      </c>
      <c r="AG15" s="9">
        <f t="shared" si="3"/>
        <v>8641552.78</v>
      </c>
      <c r="AH15" s="9">
        <f>AG15/AF15*100</f>
        <v>100</v>
      </c>
    </row>
    <row r="16" spans="1:34" ht="15">
      <c r="A16" s="7" t="s">
        <v>12</v>
      </c>
      <c r="B16" s="8"/>
      <c r="C16" s="8"/>
      <c r="D16" s="9">
        <v>0</v>
      </c>
      <c r="E16" s="8"/>
      <c r="F16" s="8"/>
      <c r="G16" s="9">
        <v>0</v>
      </c>
      <c r="H16" s="8">
        <v>45685764.5</v>
      </c>
      <c r="I16" s="8">
        <v>17997574</v>
      </c>
      <c r="J16" s="9">
        <f t="shared" si="1"/>
        <v>39.3942712724004</v>
      </c>
      <c r="K16" s="9"/>
      <c r="L16" s="9"/>
      <c r="M16" s="9"/>
      <c r="N16" s="9">
        <v>50000000</v>
      </c>
      <c r="O16" s="9">
        <v>0</v>
      </c>
      <c r="P16" s="9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f t="shared" si="2"/>
        <v>95685764.5</v>
      </c>
      <c r="AG16" s="9">
        <f t="shared" si="3"/>
        <v>17997574</v>
      </c>
      <c r="AH16" s="9">
        <f t="shared" si="0"/>
        <v>18.809040293553803</v>
      </c>
    </row>
    <row r="17" spans="1:34" ht="15">
      <c r="A17" s="7" t="s">
        <v>13</v>
      </c>
      <c r="B17" s="8"/>
      <c r="C17" s="8"/>
      <c r="D17" s="9">
        <v>0</v>
      </c>
      <c r="E17" s="8"/>
      <c r="F17" s="8"/>
      <c r="G17" s="9">
        <v>0</v>
      </c>
      <c r="H17" s="8">
        <v>918000</v>
      </c>
      <c r="I17" s="8">
        <v>918000</v>
      </c>
      <c r="J17" s="9">
        <f t="shared" si="1"/>
        <v>100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f t="shared" si="2"/>
        <v>918000</v>
      </c>
      <c r="AG17" s="9">
        <f t="shared" si="3"/>
        <v>918000</v>
      </c>
      <c r="AH17" s="9">
        <f t="shared" si="0"/>
        <v>100</v>
      </c>
    </row>
    <row r="18" spans="1:34" ht="15">
      <c r="A18" s="7" t="s">
        <v>14</v>
      </c>
      <c r="B18" s="8"/>
      <c r="C18" s="8"/>
      <c r="D18" s="9">
        <v>0</v>
      </c>
      <c r="E18" s="8"/>
      <c r="F18" s="8"/>
      <c r="G18" s="9">
        <v>0</v>
      </c>
      <c r="H18" s="8">
        <v>1064000</v>
      </c>
      <c r="I18" s="8">
        <v>1064000</v>
      </c>
      <c r="J18" s="9">
        <f t="shared" si="1"/>
        <v>100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f t="shared" si="2"/>
        <v>1064000</v>
      </c>
      <c r="AG18" s="9">
        <f t="shared" si="3"/>
        <v>1064000</v>
      </c>
      <c r="AH18" s="9">
        <f t="shared" si="0"/>
        <v>100</v>
      </c>
    </row>
    <row r="19" spans="1:34" ht="15">
      <c r="A19" s="7" t="s">
        <v>15</v>
      </c>
      <c r="B19" s="8"/>
      <c r="C19" s="8"/>
      <c r="D19" s="9">
        <v>0</v>
      </c>
      <c r="E19" s="8"/>
      <c r="F19" s="8"/>
      <c r="G19" s="9">
        <v>0</v>
      </c>
      <c r="H19" s="8">
        <v>1004000</v>
      </c>
      <c r="I19" s="8">
        <v>1004000</v>
      </c>
      <c r="J19" s="9">
        <f t="shared" si="1"/>
        <v>100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v>1000000</v>
      </c>
      <c r="AA19" s="9">
        <v>1000000</v>
      </c>
      <c r="AB19" s="9">
        <v>0</v>
      </c>
      <c r="AC19" s="9"/>
      <c r="AD19" s="9">
        <v>0</v>
      </c>
      <c r="AE19" s="9">
        <v>0</v>
      </c>
      <c r="AF19" s="9">
        <f t="shared" si="2"/>
        <v>2004000</v>
      </c>
      <c r="AG19" s="9">
        <f t="shared" si="3"/>
        <v>2004000</v>
      </c>
      <c r="AH19" s="9">
        <f t="shared" si="0"/>
        <v>100</v>
      </c>
    </row>
    <row r="20" spans="1:34" ht="15">
      <c r="A20" s="7" t="s">
        <v>16</v>
      </c>
      <c r="B20" s="11"/>
      <c r="C20" s="11"/>
      <c r="D20" s="9">
        <v>0</v>
      </c>
      <c r="E20" s="8"/>
      <c r="F20" s="8"/>
      <c r="G20" s="9">
        <v>0</v>
      </c>
      <c r="H20" s="8">
        <v>1160000</v>
      </c>
      <c r="I20" s="8">
        <v>1160000</v>
      </c>
      <c r="J20" s="9">
        <f t="shared" si="1"/>
        <v>100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>
        <f t="shared" si="2"/>
        <v>1160000</v>
      </c>
      <c r="AG20" s="9">
        <f t="shared" si="3"/>
        <v>1160000</v>
      </c>
      <c r="AH20" s="9">
        <f t="shared" si="0"/>
        <v>100</v>
      </c>
    </row>
    <row r="21" spans="1:34" ht="15">
      <c r="A21" s="7" t="s">
        <v>17</v>
      </c>
      <c r="B21" s="8"/>
      <c r="C21" s="8"/>
      <c r="D21" s="9">
        <v>0</v>
      </c>
      <c r="E21" s="8"/>
      <c r="F21" s="8"/>
      <c r="G21" s="9">
        <v>0</v>
      </c>
      <c r="H21" s="8">
        <v>27750567</v>
      </c>
      <c r="I21" s="8">
        <v>968000</v>
      </c>
      <c r="J21" s="9">
        <f t="shared" si="1"/>
        <v>3.488217015529809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f t="shared" si="2"/>
        <v>27750567</v>
      </c>
      <c r="AG21" s="9">
        <f t="shared" si="3"/>
        <v>968000</v>
      </c>
      <c r="AH21" s="9">
        <f t="shared" si="0"/>
        <v>3.488217015529809</v>
      </c>
    </row>
    <row r="22" spans="1:34" ht="15">
      <c r="A22" s="7" t="s">
        <v>18</v>
      </c>
      <c r="B22" s="8"/>
      <c r="C22" s="8"/>
      <c r="D22" s="9">
        <v>0</v>
      </c>
      <c r="E22" s="11"/>
      <c r="F22" s="11"/>
      <c r="G22" s="9">
        <v>0</v>
      </c>
      <c r="H22" s="11">
        <v>3983050.4</v>
      </c>
      <c r="I22" s="11">
        <v>2026000</v>
      </c>
      <c r="J22" s="9">
        <f t="shared" si="1"/>
        <v>50.865537629149756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f t="shared" si="2"/>
        <v>3983050.4</v>
      </c>
      <c r="AG22" s="9">
        <f t="shared" si="3"/>
        <v>2026000</v>
      </c>
      <c r="AH22" s="9">
        <f t="shared" si="0"/>
        <v>50.865537629149756</v>
      </c>
    </row>
    <row r="23" spans="1:34" ht="15">
      <c r="A23" s="7" t="s">
        <v>19</v>
      </c>
      <c r="B23" s="8"/>
      <c r="C23" s="8"/>
      <c r="D23" s="9">
        <v>0</v>
      </c>
      <c r="E23" s="8"/>
      <c r="F23" s="8"/>
      <c r="G23" s="9">
        <v>0</v>
      </c>
      <c r="H23" s="8">
        <v>1160000</v>
      </c>
      <c r="I23" s="8">
        <v>1160000</v>
      </c>
      <c r="J23" s="9">
        <f t="shared" si="1"/>
        <v>100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f t="shared" si="2"/>
        <v>1160000</v>
      </c>
      <c r="AG23" s="9">
        <f t="shared" si="3"/>
        <v>1160000</v>
      </c>
      <c r="AH23" s="9">
        <f t="shared" si="0"/>
        <v>100</v>
      </c>
    </row>
    <row r="24" spans="1:34" ht="15">
      <c r="A24" s="7" t="s">
        <v>20</v>
      </c>
      <c r="B24" s="8"/>
      <c r="C24" s="8"/>
      <c r="D24" s="9">
        <v>0</v>
      </c>
      <c r="E24" s="8"/>
      <c r="F24" s="8"/>
      <c r="G24" s="9">
        <v>0</v>
      </c>
      <c r="H24" s="8">
        <v>810000</v>
      </c>
      <c r="I24" s="8">
        <v>810000</v>
      </c>
      <c r="J24" s="9">
        <f t="shared" si="1"/>
        <v>100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f t="shared" si="2"/>
        <v>810000</v>
      </c>
      <c r="AG24" s="9">
        <f t="shared" si="3"/>
        <v>810000</v>
      </c>
      <c r="AH24" s="9">
        <f t="shared" si="0"/>
        <v>100</v>
      </c>
    </row>
    <row r="25" spans="1:34" ht="15">
      <c r="A25" s="7" t="s">
        <v>21</v>
      </c>
      <c r="B25" s="8"/>
      <c r="C25" s="8"/>
      <c r="D25" s="9">
        <v>0</v>
      </c>
      <c r="E25" s="11"/>
      <c r="F25" s="11"/>
      <c r="G25" s="9">
        <v>0</v>
      </c>
      <c r="H25" s="11">
        <v>1382000</v>
      </c>
      <c r="I25" s="11">
        <v>1382000</v>
      </c>
      <c r="J25" s="9">
        <f t="shared" si="1"/>
        <v>100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f t="shared" si="2"/>
        <v>1382000</v>
      </c>
      <c r="AG25" s="9">
        <f t="shared" si="3"/>
        <v>1382000</v>
      </c>
      <c r="AH25" s="9">
        <f t="shared" si="0"/>
        <v>100</v>
      </c>
    </row>
    <row r="26" spans="1:34" ht="15">
      <c r="A26" s="7" t="s">
        <v>22</v>
      </c>
      <c r="B26" s="8"/>
      <c r="C26" s="8"/>
      <c r="D26" s="9">
        <v>0</v>
      </c>
      <c r="E26" s="8"/>
      <c r="F26" s="8"/>
      <c r="G26" s="9">
        <v>0</v>
      </c>
      <c r="H26" s="8">
        <v>1102000</v>
      </c>
      <c r="I26" s="8">
        <v>1102000</v>
      </c>
      <c r="J26" s="9">
        <f t="shared" si="1"/>
        <v>100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f t="shared" si="2"/>
        <v>1102000</v>
      </c>
      <c r="AG26" s="9">
        <f t="shared" si="3"/>
        <v>1102000</v>
      </c>
      <c r="AH26" s="9">
        <f t="shared" si="0"/>
        <v>100</v>
      </c>
    </row>
    <row r="27" spans="1:34" ht="15">
      <c r="A27" s="7" t="s">
        <v>23</v>
      </c>
      <c r="B27" s="11"/>
      <c r="C27" s="11"/>
      <c r="D27" s="9">
        <v>0</v>
      </c>
      <c r="E27" s="8"/>
      <c r="F27" s="8"/>
      <c r="G27" s="9">
        <v>0</v>
      </c>
      <c r="H27" s="8">
        <v>35814670.34</v>
      </c>
      <c r="I27" s="8">
        <v>5181326.94</v>
      </c>
      <c r="J27" s="9">
        <f t="shared" si="1"/>
        <v>14.46705188352154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f t="shared" si="2"/>
        <v>35814670.34</v>
      </c>
      <c r="AG27" s="9">
        <f t="shared" si="3"/>
        <v>5181326.94</v>
      </c>
      <c r="AH27" s="9">
        <f t="shared" si="0"/>
        <v>14.46705188352154</v>
      </c>
    </row>
    <row r="28" spans="1:34" ht="15">
      <c r="A28" s="7" t="s">
        <v>30</v>
      </c>
      <c r="B28" s="8"/>
      <c r="C28" s="8"/>
      <c r="D28" s="9">
        <v>0</v>
      </c>
      <c r="E28" s="8"/>
      <c r="F28" s="8"/>
      <c r="G28" s="9">
        <v>0</v>
      </c>
      <c r="H28" s="8">
        <v>246169750.88</v>
      </c>
      <c r="I28" s="8">
        <v>102765561.35</v>
      </c>
      <c r="J28" s="9">
        <f t="shared" si="1"/>
        <v>41.74581197837543</v>
      </c>
      <c r="K28" s="9">
        <v>543742929</v>
      </c>
      <c r="L28" s="9">
        <v>187764901.18</v>
      </c>
      <c r="M28" s="9">
        <f>L28/K28*100</f>
        <v>34.53192513699796</v>
      </c>
      <c r="N28" s="9">
        <v>408902020.03</v>
      </c>
      <c r="O28" s="9">
        <v>22191262.64</v>
      </c>
      <c r="P28" s="9">
        <f>O28/N28*100</f>
        <v>5.427036686776918</v>
      </c>
      <c r="Q28" s="9"/>
      <c r="R28" s="9"/>
      <c r="S28" s="9"/>
      <c r="T28" s="9"/>
      <c r="U28" s="9"/>
      <c r="V28" s="9"/>
      <c r="W28" s="9">
        <v>1000000</v>
      </c>
      <c r="X28" s="9">
        <v>0</v>
      </c>
      <c r="Y28" s="9">
        <v>0</v>
      </c>
      <c r="Z28" s="9"/>
      <c r="AA28" s="9"/>
      <c r="AB28" s="9"/>
      <c r="AC28" s="9"/>
      <c r="AD28" s="9"/>
      <c r="AE28" s="9"/>
      <c r="AF28" s="9">
        <f t="shared" si="2"/>
        <v>1199814699.9099998</v>
      </c>
      <c r="AG28" s="9">
        <f t="shared" si="3"/>
        <v>312721725.16999996</v>
      </c>
      <c r="AH28" s="9">
        <f>AG28/AF28*100</f>
        <v>26.064168508141943</v>
      </c>
    </row>
    <row r="29" spans="1:34" ht="15">
      <c r="A29" s="7" t="s">
        <v>31</v>
      </c>
      <c r="B29" s="8"/>
      <c r="C29" s="8"/>
      <c r="D29" s="9">
        <v>0</v>
      </c>
      <c r="E29" s="8"/>
      <c r="F29" s="8"/>
      <c r="G29" s="9">
        <v>0</v>
      </c>
      <c r="H29" s="8">
        <v>60411272.62</v>
      </c>
      <c r="I29" s="8">
        <v>32031613.62</v>
      </c>
      <c r="J29" s="9">
        <f t="shared" si="1"/>
        <v>53.02257712974496</v>
      </c>
      <c r="K29" s="9">
        <v>63193000</v>
      </c>
      <c r="L29" s="9">
        <v>0</v>
      </c>
      <c r="M29" s="9">
        <f>L29/K29*100</f>
        <v>0</v>
      </c>
      <c r="N29" s="9">
        <v>76051740</v>
      </c>
      <c r="O29" s="9">
        <v>0</v>
      </c>
      <c r="P29" s="9">
        <v>0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>
        <f t="shared" si="2"/>
        <v>199656012.62</v>
      </c>
      <c r="AG29" s="9">
        <f t="shared" si="3"/>
        <v>32031613.62</v>
      </c>
      <c r="AH29" s="9">
        <f t="shared" si="0"/>
        <v>16.04340044642929</v>
      </c>
    </row>
    <row r="30" spans="1:34" ht="15">
      <c r="A30" s="7" t="s">
        <v>34</v>
      </c>
      <c r="B30" s="8"/>
      <c r="C30" s="8"/>
      <c r="D30" s="9"/>
      <c r="E30" s="8"/>
      <c r="F30" s="8"/>
      <c r="G30" s="9"/>
      <c r="H30" s="8">
        <v>21982698</v>
      </c>
      <c r="I30" s="8">
        <v>0</v>
      </c>
      <c r="J30" s="9">
        <f t="shared" si="1"/>
        <v>0</v>
      </c>
      <c r="K30" s="9"/>
      <c r="L30" s="9"/>
      <c r="M30" s="9"/>
      <c r="N30" s="9"/>
      <c r="O30" s="9"/>
      <c r="P30" s="9"/>
      <c r="Q30" s="9">
        <v>172240000</v>
      </c>
      <c r="R30" s="9">
        <v>0</v>
      </c>
      <c r="S30" s="9">
        <v>0</v>
      </c>
      <c r="T30" s="9">
        <v>2000000</v>
      </c>
      <c r="U30" s="9">
        <v>0</v>
      </c>
      <c r="V30" s="9">
        <f>U30/T30*1000</f>
        <v>0</v>
      </c>
      <c r="W30" s="9">
        <v>79749689.35</v>
      </c>
      <c r="X30" s="9">
        <v>0</v>
      </c>
      <c r="Y30" s="9">
        <f>X30/W30*100</f>
        <v>0</v>
      </c>
      <c r="Z30" s="9"/>
      <c r="AA30" s="9">
        <v>0</v>
      </c>
      <c r="AB30" s="9"/>
      <c r="AC30" s="9">
        <v>133402920</v>
      </c>
      <c r="AD30" s="9">
        <v>0</v>
      </c>
      <c r="AE30" s="9">
        <f>AD30/AC30*100</f>
        <v>0</v>
      </c>
      <c r="AF30" s="9">
        <f>H30+K30+N30+Q30+T30+W30+Z30+AC30</f>
        <v>409375307.35</v>
      </c>
      <c r="AG30" s="9">
        <f t="shared" si="3"/>
        <v>0</v>
      </c>
      <c r="AH30" s="9">
        <f t="shared" si="0"/>
        <v>0</v>
      </c>
    </row>
    <row r="31" spans="1:37" s="3" customFormat="1" ht="14.25">
      <c r="A31" s="12" t="s">
        <v>29</v>
      </c>
      <c r="B31" s="13">
        <f>SUM(B4:B29)</f>
        <v>0</v>
      </c>
      <c r="C31" s="13">
        <f>SUM(C4:C29)</f>
        <v>0</v>
      </c>
      <c r="D31" s="13" t="e">
        <f>C31/B31*100</f>
        <v>#DIV/0!</v>
      </c>
      <c r="E31" s="13">
        <f>SUM(E4:E29)</f>
        <v>0</v>
      </c>
      <c r="F31" s="13">
        <f>SUM(F4:F29)</f>
        <v>0</v>
      </c>
      <c r="G31" s="13" t="e">
        <f>F31/E31*100</f>
        <v>#DIV/0!</v>
      </c>
      <c r="H31" s="13">
        <f>SUM(H4:H30)</f>
        <v>623298559.65</v>
      </c>
      <c r="I31" s="13">
        <f>SUM(I4:I30)</f>
        <v>208438637.89</v>
      </c>
      <c r="J31" s="13">
        <f>I31/H31*100</f>
        <v>33.44121924604547</v>
      </c>
      <c r="K31" s="13">
        <f>SUM(K4:K30)</f>
        <v>606935929</v>
      </c>
      <c r="L31" s="13">
        <f>SUM(L4:L30)</f>
        <v>187764901.18</v>
      </c>
      <c r="M31" s="14">
        <f>L31/K31*100</f>
        <v>30.936527598451008</v>
      </c>
      <c r="N31" s="14">
        <f>SUM(N4:N30)</f>
        <v>534953760.03</v>
      </c>
      <c r="O31" s="14">
        <f>SUM(O4:O30)</f>
        <v>22191262.64</v>
      </c>
      <c r="P31" s="14">
        <f>O31/N31*100</f>
        <v>4.148258092205114</v>
      </c>
      <c r="Q31" s="14">
        <f>SUM(Q4:Q30)</f>
        <v>172240000</v>
      </c>
      <c r="R31" s="14">
        <f>SUM(R4:R30)</f>
        <v>0</v>
      </c>
      <c r="S31" s="14">
        <v>0</v>
      </c>
      <c r="T31" s="14">
        <f>SUM(T4:T30)</f>
        <v>4000000</v>
      </c>
      <c r="U31" s="14">
        <f>SUM(U4:U30)</f>
        <v>2000000</v>
      </c>
      <c r="V31" s="14">
        <f>U31/T31*1000</f>
        <v>500</v>
      </c>
      <c r="W31" s="14">
        <f>SUM(W4:W30)</f>
        <v>80749689.35</v>
      </c>
      <c r="X31" s="14">
        <f>SUM(X4:X30)</f>
        <v>0</v>
      </c>
      <c r="Y31" s="14">
        <f>X31/W31*100</f>
        <v>0</v>
      </c>
      <c r="Z31" s="14">
        <f>SUM(Z4:Z30)</f>
        <v>1000000</v>
      </c>
      <c r="AA31" s="14">
        <f>SUM(AA4:AA30)</f>
        <v>1000000</v>
      </c>
      <c r="AB31" s="14">
        <f>AA31/Z31*100</f>
        <v>100</v>
      </c>
      <c r="AC31" s="14">
        <f>SUM(AC4:AC30)</f>
        <v>133402920</v>
      </c>
      <c r="AD31" s="14">
        <f>SUM(AD4:AD30)</f>
        <v>0</v>
      </c>
      <c r="AE31" s="14">
        <f>AD31/AC31*100</f>
        <v>0</v>
      </c>
      <c r="AF31" s="13">
        <f>SUM(AF4:AF30)</f>
        <v>2156580858.0299997</v>
      </c>
      <c r="AG31" s="13">
        <f>SUM(AG4:AG30)</f>
        <v>421394801.7099999</v>
      </c>
      <c r="AH31" s="13">
        <f t="shared" si="0"/>
        <v>19.53994908843515</v>
      </c>
      <c r="AI31" s="4"/>
      <c r="AJ31" s="4"/>
      <c r="AK31" s="4"/>
    </row>
    <row r="32" spans="32:36" ht="12.75">
      <c r="AF32" s="1"/>
      <c r="AG32" s="1"/>
      <c r="AJ32" s="1"/>
    </row>
  </sheetData>
  <sheetProtection/>
  <mergeCells count="13">
    <mergeCell ref="H2:J2"/>
    <mergeCell ref="K2:M2"/>
    <mergeCell ref="Q2:S2"/>
    <mergeCell ref="N2:P2"/>
    <mergeCell ref="T2:V2"/>
    <mergeCell ref="AC2:AE2"/>
    <mergeCell ref="W2:Y2"/>
    <mergeCell ref="Z2:AB2"/>
    <mergeCell ref="A1:AH1"/>
    <mergeCell ref="AF2:AH2"/>
    <mergeCell ref="A2:A3"/>
    <mergeCell ref="B2:D2"/>
    <mergeCell ref="E2:G2"/>
  </mergeCells>
  <printOptions/>
  <pageMargins left="0" right="0" top="0.2362204724409449" bottom="0.2362204724409449" header="0.2362204724409449" footer="0.2362204724409449"/>
  <pageSetup fitToWidth="6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seliverstova DI.</cp:lastModifiedBy>
  <cp:lastPrinted>2017-06-30T12:24:02Z</cp:lastPrinted>
  <dcterms:created xsi:type="dcterms:W3CDTF">2014-03-20T11:05:03Z</dcterms:created>
  <dcterms:modified xsi:type="dcterms:W3CDTF">2020-09-21T05:55:39Z</dcterms:modified>
  <cp:category/>
  <cp:version/>
  <cp:contentType/>
  <cp:contentStatus/>
</cp:coreProperties>
</file>